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работа\"/>
    </mc:Choice>
  </mc:AlternateContent>
  <bookViews>
    <workbookView xWindow="0" yWindow="0" windowWidth="21570" windowHeight="8145"/>
  </bookViews>
  <sheets>
    <sheet name="Лист1" sheetId="1" r:id="rId1"/>
  </sheets>
  <definedNames>
    <definedName name="_xlnm.Print_Titles" localSheetId="0">Лист1!$3:$3</definedName>
    <definedName name="_xlnm.Print_Area" localSheetId="0">Лист1!$A$1:$C$67</definedName>
  </definedNames>
  <calcPr calcId="152511"/>
</workbook>
</file>

<file path=xl/calcChain.xml><?xml version="1.0" encoding="utf-8"?>
<calcChain xmlns="http://schemas.openxmlformats.org/spreadsheetml/2006/main">
  <c r="C5" i="1" l="1"/>
  <c r="C60" i="1" l="1"/>
  <c r="C52" i="1" l="1"/>
  <c r="C15" i="1" l="1"/>
  <c r="C10" i="1"/>
  <c r="C22" i="1"/>
  <c r="C27" i="1"/>
  <c r="C32" i="1"/>
  <c r="C37" i="1"/>
  <c r="C42" i="1"/>
  <c r="C47" i="1"/>
  <c r="C9" i="1" l="1"/>
  <c r="C23" i="1" s="1"/>
  <c r="C21" i="1" s="1"/>
  <c r="C65" i="1"/>
  <c r="C66" i="1" l="1"/>
  <c r="C64" i="1" s="1"/>
</calcChain>
</file>

<file path=xl/sharedStrings.xml><?xml version="1.0" encoding="utf-8"?>
<sst xmlns="http://schemas.openxmlformats.org/spreadsheetml/2006/main" count="60" uniqueCount="44">
  <si>
    <t>Порядок расчета</t>
  </si>
  <si>
    <t>Степень реализации мероприятий оценивается для каждой подпрограммы как доля мероприятий, выполненных в полном объеме, от общего количества мероприятий, запланированных к реализации в отчетном году</t>
  </si>
  <si>
    <t>СРм - степень реализации мероприятий;</t>
  </si>
  <si>
    <t>М - общее количество мероприятий, запланированных к реализации в отчетном году.</t>
  </si>
  <si>
    <r>
      <t>М</t>
    </r>
    <r>
      <rPr>
        <vertAlign val="subscript"/>
        <sz val="12"/>
        <color indexed="8"/>
        <rFont val="Times New Roman"/>
        <family val="1"/>
        <charset val="204"/>
      </rPr>
      <t>в</t>
    </r>
    <r>
      <rPr>
        <sz val="12"/>
        <color indexed="8"/>
        <rFont val="Times New Roman"/>
        <family val="1"/>
        <charset val="204"/>
      </rPr>
      <t xml:space="preserve"> - количество мероприятий, выполненных в полном объеме в отчетном году;</t>
    </r>
  </si>
  <si>
    <t>Значения</t>
  </si>
  <si>
    <t>Составляющие оценки эффективности</t>
  </si>
  <si>
    <t xml:space="preserve">Степень соответствия запланированному уровню затрат оценивается для каждой подпрограммы как отношение фактически произведенных в отчетном году расходов из всех источников финансирования на реализацию подпрограммы к их плановым значениям </t>
  </si>
  <si>
    <r>
      <t>Змб</t>
    </r>
    <r>
      <rPr>
        <vertAlign val="subscript"/>
        <sz val="13"/>
        <color indexed="8"/>
        <rFont val="Times New Roman"/>
        <family val="1"/>
        <charset val="204"/>
      </rPr>
      <t>п</t>
    </r>
    <r>
      <rPr>
        <sz val="13"/>
        <color indexed="8"/>
        <rFont val="Times New Roman"/>
        <family val="1"/>
        <charset val="204"/>
      </rPr>
      <t xml:space="preserve"> - плановые расходы за счет средств бюджета городского округа – город Камышин (объемы бюджетных ассигнований, предусмотренные на реализацию соответствующей подпрограммы в составе муниципальной программы, финансирование которой предусмотрено сводной бюджетной росписью, по состоянию на 31 декабря отчетного года);</t>
    </r>
  </si>
  <si>
    <r>
      <t>Зфб</t>
    </r>
    <r>
      <rPr>
        <vertAlign val="subscript"/>
        <sz val="13"/>
        <color indexed="8"/>
        <rFont val="Times New Roman"/>
        <family val="1"/>
        <charset val="204"/>
      </rPr>
      <t>п</t>
    </r>
    <r>
      <rPr>
        <sz val="13"/>
        <color indexed="8"/>
        <rFont val="Times New Roman"/>
        <family val="1"/>
        <charset val="204"/>
      </rPr>
      <t xml:space="preserve">, </t>
    </r>
    <r>
      <rPr>
        <sz val="13"/>
        <color indexed="8"/>
        <rFont val="Times New Roman"/>
        <family val="1"/>
        <charset val="204"/>
      </rPr>
      <t xml:space="preserve"> - плановые расходы за счет средств федерального бюджета </t>
    </r>
  </si>
  <si>
    <t>Зобп - плановые расходы за счет средств  областного бюджета</t>
  </si>
  <si>
    <t>Звип - плановые расходы за счет внебюджетных источников</t>
  </si>
  <si>
    <r>
      <t>З</t>
    </r>
    <r>
      <rPr>
        <b/>
        <vertAlign val="subscript"/>
        <sz val="13"/>
        <color indexed="8"/>
        <rFont val="Times New Roman"/>
        <family val="1"/>
        <charset val="204"/>
      </rPr>
      <t>п</t>
    </r>
    <r>
      <rPr>
        <b/>
        <sz val="13"/>
        <color indexed="8"/>
        <rFont val="Times New Roman"/>
        <family val="1"/>
        <charset val="204"/>
      </rPr>
      <t xml:space="preserve"> - плановые расходы на реализацию подпрограммы из всех источников финансирования в отчетном году.</t>
    </r>
  </si>
  <si>
    <r>
      <t>Змб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 - фактические расходы за счет средств бюджета городского округа – город Камышин;</t>
    </r>
  </si>
  <si>
    <r>
      <t>З</t>
    </r>
    <r>
      <rPr>
        <b/>
        <vertAlign val="subscript"/>
        <sz val="13"/>
        <color indexed="8"/>
        <rFont val="Times New Roman"/>
        <family val="1"/>
        <charset val="204"/>
      </rPr>
      <t>ф</t>
    </r>
    <r>
      <rPr>
        <b/>
        <sz val="13"/>
        <color indexed="8"/>
        <rFont val="Times New Roman"/>
        <family val="1"/>
        <charset val="204"/>
      </rPr>
      <t xml:space="preserve"> - фактические расходы на реализацию подпрограммы из всех источников финансирования в отчетном году;</t>
    </r>
  </si>
  <si>
    <r>
      <t>Зфб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, </t>
    </r>
    <r>
      <rPr>
        <sz val="13"/>
        <color indexed="8"/>
        <rFont val="Times New Roman"/>
        <family val="1"/>
        <charset val="204"/>
      </rPr>
      <t xml:space="preserve"> - фактические расходы за счет средств федерального бюджета</t>
    </r>
  </si>
  <si>
    <r>
      <t>Зоб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, - фактические расходы за счет средств областного бюджета, </t>
    </r>
  </si>
  <si>
    <r>
      <t>Зви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 - фактические расходы за счет внебюджетных источников соответственно на реализацию подпрограммы в отчетном году.</t>
    </r>
  </si>
  <si>
    <t>ССуз - степень соответствия запланированному уровню затрат</t>
  </si>
  <si>
    <t>Оценка эффективности использования средств из всех источников финансирования подпрограммы</t>
  </si>
  <si>
    <t>Эис - эффективность использования средств из всех источников финансирования подпрограммы;</t>
  </si>
  <si>
    <t>ССуз - степень соответствия запланированному уровню затрат на реализацию подпрограммы.</t>
  </si>
  <si>
    <t xml:space="preserve">Степень достижения планового значения целевого показателя </t>
  </si>
  <si>
    <t>для целевых показателей, желаемой тенденцией развития которых является увеличение значений</t>
  </si>
  <si>
    <r>
      <t>СДп/п</t>
    </r>
    <r>
      <rPr>
        <vertAlign val="subscript"/>
        <sz val="13"/>
        <color indexed="8"/>
        <rFont val="Times New Roman"/>
        <family val="1"/>
        <charset val="204"/>
      </rPr>
      <t>п</t>
    </r>
    <r>
      <rPr>
        <sz val="13"/>
        <color indexed="8"/>
        <rFont val="Times New Roman"/>
        <family val="1"/>
        <charset val="204"/>
      </rPr>
      <t xml:space="preserve"> - степень достижения планового значения целевого показателя, характеризующего цели и задачи подпрограммы;</t>
    </r>
  </si>
  <si>
    <r>
      <t>ЗПп/п</t>
    </r>
    <r>
      <rPr>
        <vertAlign val="subscript"/>
        <sz val="13"/>
        <color indexed="8"/>
        <rFont val="Times New Roman"/>
        <family val="1"/>
        <charset val="204"/>
      </rPr>
      <t>п</t>
    </r>
    <r>
      <rPr>
        <sz val="13"/>
        <color indexed="8"/>
        <rFont val="Times New Roman"/>
        <family val="1"/>
        <charset val="204"/>
      </rPr>
      <t xml:space="preserve"> - плановое значение целевого показателя, характеризующего цели и задачи подпрограммы;</t>
    </r>
  </si>
  <si>
    <r>
      <t>ЗПп/п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 - значение целевого показателя, характеризующего цели и задачи подпрограммы, фактически достигнутое на конец отчетного периода.</t>
    </r>
  </si>
  <si>
    <t xml:space="preserve">Степень достижения целей и решения задач подпрограммы </t>
  </si>
  <si>
    <t>СРп/п - степень достижения целей и решения задач подпрограммы;</t>
  </si>
  <si>
    <t>N - число целевых показателей, характеризующих цели и задачи подпрограммы.</t>
  </si>
  <si>
    <t xml:space="preserve">Эффективность реализации подпрограммы оценивается в зависимости от значений оценки степени реализации подпрограммы и оценки эффективности использования средств из всех источников финансирования </t>
  </si>
  <si>
    <t>ЭРп/п = СРп/п x Эис x 100%, где:</t>
  </si>
  <si>
    <t>ЭРп/п - эффективность реализации подпрограммы;</t>
  </si>
  <si>
    <t>СРп/п - степень достижения цели и решения задач подпрограммы;</t>
  </si>
  <si>
    <t>Эис - эффективность использования средств из всех источников финансирования подпрограммы.</t>
  </si>
  <si>
    <t>Численность экскурсантов (туристов), посетивших музе, галереи</t>
  </si>
  <si>
    <t>Количество разработанных экскурсионных и туристических маршрутов для посещения детьми и молодежью</t>
  </si>
  <si>
    <t>Объем туристических услуг</t>
  </si>
  <si>
    <r>
      <t>При использовании данной формулы в случаях, если СДп/п</t>
    </r>
    <r>
      <rPr>
        <b/>
        <vertAlign val="subscript"/>
        <sz val="13"/>
        <rFont val="Times New Roman"/>
        <family val="1"/>
        <charset val="204"/>
      </rPr>
      <t>п</t>
    </r>
    <r>
      <rPr>
        <b/>
        <sz val="13"/>
        <rFont val="Times New Roman"/>
        <family val="1"/>
        <charset val="204"/>
      </rPr>
      <t xml:space="preserve"> больше 1, его значение принимается равным 1.</t>
    </r>
  </si>
  <si>
    <r>
      <t>СДп/п</t>
    </r>
    <r>
      <rPr>
        <vertAlign val="subscript"/>
        <sz val="13"/>
        <rFont val="Times New Roman"/>
        <family val="1"/>
        <charset val="204"/>
      </rPr>
      <t>п</t>
    </r>
    <r>
      <rPr>
        <sz val="13"/>
        <rFont val="Times New Roman"/>
        <family val="1"/>
        <charset val="204"/>
      </rPr>
      <t xml:space="preserve"> - степень достижения планового значения целевого показателя, характеризующего цели и задачи подпрограммы;</t>
    </r>
  </si>
  <si>
    <t>Удовлетворенность населения состоянием городских дорог в историческом центре</t>
  </si>
  <si>
    <t>Муниципальная программа "Развитие туризма на территории городского округа -город Камышин"</t>
  </si>
  <si>
    <t>Обновление информации в Туристическом паспорте городского округа – город Камышин, не реже 1 раза в год</t>
  </si>
  <si>
    <t>Численность граждан РФ, размещенных в коллективных средствах размещения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</si>
</sst>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vertAlign val="subscript"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bscript"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bscript"/>
      <sz val="13"/>
      <name val="Times New Roman"/>
      <family val="1"/>
      <charset val="204"/>
    </font>
    <font>
      <vertAlign val="subscript"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 wrapText="1"/>
    </xf>
    <xf numFmtId="4" fontId="8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top" wrapText="1"/>
    </xf>
    <xf numFmtId="4" fontId="14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2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10" fontId="8" fillId="0" borderId="0" xfId="0" applyNumberFormat="1" applyFont="1" applyAlignment="1">
      <alignment horizontal="center" vertical="top" wrapText="1"/>
    </xf>
    <xf numFmtId="9" fontId="8" fillId="0" borderId="0" xfId="0" applyNumberFormat="1" applyFont="1" applyAlignment="1">
      <alignment horizontal="center" vertical="top" wrapText="1"/>
    </xf>
    <xf numFmtId="10" fontId="8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1933575</xdr:colOff>
      <xdr:row>3</xdr:row>
      <xdr:rowOff>504825</xdr:rowOff>
    </xdr:to>
    <xdr:pic>
      <xdr:nvPicPr>
        <xdr:cNvPr id="119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23925"/>
          <a:ext cx="1933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1933575</xdr:colOff>
      <xdr:row>7</xdr:row>
      <xdr:rowOff>590550</xdr:rowOff>
    </xdr:to>
    <xdr:pic>
      <xdr:nvPicPr>
        <xdr:cNvPr id="119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62225" y="3514725"/>
          <a:ext cx="1933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1495425</xdr:colOff>
      <xdr:row>19</xdr:row>
      <xdr:rowOff>542925</xdr:rowOff>
    </xdr:to>
    <xdr:pic>
      <xdr:nvPicPr>
        <xdr:cNvPr id="119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62225" y="9829800"/>
          <a:ext cx="14954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1514475</xdr:colOff>
      <xdr:row>24</xdr:row>
      <xdr:rowOff>600075</xdr:rowOff>
    </xdr:to>
    <xdr:pic>
      <xdr:nvPicPr>
        <xdr:cNvPr id="119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2225" y="12134850"/>
          <a:ext cx="1514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2085975</xdr:colOff>
      <xdr:row>58</xdr:row>
      <xdr:rowOff>19052</xdr:rowOff>
    </xdr:to>
    <xdr:pic>
      <xdr:nvPicPr>
        <xdr:cNvPr id="119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62225" y="24736425"/>
          <a:ext cx="20859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1514475</xdr:colOff>
      <xdr:row>29</xdr:row>
      <xdr:rowOff>590550</xdr:rowOff>
    </xdr:to>
    <xdr:pic>
      <xdr:nvPicPr>
        <xdr:cNvPr id="1199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2225" y="14420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1514475</xdr:colOff>
      <xdr:row>34</xdr:row>
      <xdr:rowOff>600075</xdr:rowOff>
    </xdr:to>
    <xdr:pic>
      <xdr:nvPicPr>
        <xdr:cNvPr id="1200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2225" y="16611600"/>
          <a:ext cx="1514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1514475</xdr:colOff>
      <xdr:row>40</xdr:row>
      <xdr:rowOff>2</xdr:rowOff>
    </xdr:to>
    <xdr:pic>
      <xdr:nvPicPr>
        <xdr:cNvPr id="1201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2225" y="19145250"/>
          <a:ext cx="1514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49</xdr:row>
      <xdr:rowOff>0</xdr:rowOff>
    </xdr:from>
    <xdr:ext cx="1514475" cy="595314"/>
    <xdr:pic>
      <xdr:nvPicPr>
        <xdr:cNvPr id="1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59844" y="27110531"/>
          <a:ext cx="1514475" cy="59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44</xdr:row>
      <xdr:rowOff>0</xdr:rowOff>
    </xdr:from>
    <xdr:ext cx="1514475" cy="595314"/>
    <xdr:pic>
      <xdr:nvPicPr>
        <xdr:cNvPr id="1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59844" y="27527250"/>
          <a:ext cx="1514475" cy="59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1514475" cy="595314"/>
    <xdr:pic>
      <xdr:nvPicPr>
        <xdr:cNvPr id="1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59844" y="28194000"/>
          <a:ext cx="1514475" cy="59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BreakPreview" zoomScaleSheetLayoutView="100" workbookViewId="0">
      <pane xSplit="1" ySplit="3" topLeftCell="B67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RowHeight="15.75" x14ac:dyDescent="0.25"/>
  <cols>
    <col min="1" max="1" width="38.42578125" style="2" customWidth="1"/>
    <col min="2" max="2" width="78.42578125" style="2" customWidth="1"/>
    <col min="3" max="3" width="19.140625" style="3" customWidth="1"/>
    <col min="4" max="16384" width="9.140625" style="2"/>
  </cols>
  <sheetData>
    <row r="1" spans="1:7" ht="31.5" x14ac:dyDescent="0.25">
      <c r="B1" s="24" t="s">
        <v>41</v>
      </c>
    </row>
    <row r="2" spans="1:7" ht="9.75" customHeight="1" x14ac:dyDescent="0.25"/>
    <row r="3" spans="1:7" ht="31.5" x14ac:dyDescent="0.25">
      <c r="A3" s="4" t="s">
        <v>6</v>
      </c>
      <c r="B3" s="4" t="s">
        <v>0</v>
      </c>
      <c r="C3" s="4" t="s">
        <v>5</v>
      </c>
    </row>
    <row r="4" spans="1:7" ht="112.5" customHeight="1" x14ac:dyDescent="0.25">
      <c r="A4" s="2" t="s">
        <v>1</v>
      </c>
    </row>
    <row r="5" spans="1:7" ht="21.75" customHeight="1" x14ac:dyDescent="0.25">
      <c r="B5" s="5" t="s">
        <v>2</v>
      </c>
      <c r="C5" s="28">
        <f>C6/C7*100%</f>
        <v>1</v>
      </c>
    </row>
    <row r="6" spans="1:7" ht="34.5" customHeight="1" x14ac:dyDescent="0.25">
      <c r="B6" s="5" t="s">
        <v>4</v>
      </c>
      <c r="C6" s="3">
        <v>6</v>
      </c>
    </row>
    <row r="7" spans="1:7" ht="35.25" customHeight="1" x14ac:dyDescent="0.25">
      <c r="B7" s="5" t="s">
        <v>3</v>
      </c>
      <c r="C7" s="3">
        <v>6</v>
      </c>
    </row>
    <row r="8" spans="1:7" ht="141.75" x14ac:dyDescent="0.25">
      <c r="A8" s="2" t="s">
        <v>7</v>
      </c>
      <c r="C8" s="11"/>
      <c r="G8" s="29"/>
    </row>
    <row r="9" spans="1:7" ht="21" customHeight="1" x14ac:dyDescent="0.25">
      <c r="B9" s="8" t="s">
        <v>18</v>
      </c>
      <c r="C9" s="27">
        <f>ROUND(C10/C15*100%,4)</f>
        <v>0.97670000000000001</v>
      </c>
    </row>
    <row r="10" spans="1:7" s="7" customFormat="1" ht="45" customHeight="1" x14ac:dyDescent="0.25">
      <c r="B10" s="9" t="s">
        <v>14</v>
      </c>
      <c r="C10" s="15">
        <f>C11+C12+C13</f>
        <v>481.5</v>
      </c>
    </row>
    <row r="11" spans="1:7" ht="36" x14ac:dyDescent="0.25">
      <c r="B11" s="8" t="s">
        <v>13</v>
      </c>
      <c r="C11" s="11">
        <v>481.5</v>
      </c>
    </row>
    <row r="12" spans="1:7" ht="35.25" customHeight="1" x14ac:dyDescent="0.25">
      <c r="B12" s="8" t="s">
        <v>15</v>
      </c>
      <c r="C12" s="11">
        <v>0</v>
      </c>
    </row>
    <row r="13" spans="1:7" ht="18" customHeight="1" x14ac:dyDescent="0.25">
      <c r="B13" s="8" t="s">
        <v>16</v>
      </c>
      <c r="C13" s="11">
        <v>0</v>
      </c>
    </row>
    <row r="14" spans="1:7" ht="36" x14ac:dyDescent="0.25">
      <c r="B14" s="8" t="s">
        <v>17</v>
      </c>
      <c r="C14" s="11">
        <v>0</v>
      </c>
    </row>
    <row r="15" spans="1:7" s="7" customFormat="1" ht="34.5" x14ac:dyDescent="0.25">
      <c r="B15" s="9" t="s">
        <v>12</v>
      </c>
      <c r="C15" s="15">
        <f>C16+C17+C18+C19</f>
        <v>493</v>
      </c>
    </row>
    <row r="16" spans="1:7" ht="108" customHeight="1" x14ac:dyDescent="0.25">
      <c r="B16" s="8" t="s">
        <v>8</v>
      </c>
      <c r="C16" s="16">
        <v>493</v>
      </c>
    </row>
    <row r="17" spans="1:3" ht="19.5" x14ac:dyDescent="0.25">
      <c r="B17" s="8" t="s">
        <v>9</v>
      </c>
      <c r="C17" s="11">
        <v>0</v>
      </c>
    </row>
    <row r="18" spans="1:3" ht="19.5" customHeight="1" x14ac:dyDescent="0.25">
      <c r="B18" s="2" t="s">
        <v>10</v>
      </c>
      <c r="C18" s="11">
        <v>0</v>
      </c>
    </row>
    <row r="19" spans="1:3" ht="21.75" customHeight="1" x14ac:dyDescent="0.25">
      <c r="B19" s="2" t="s">
        <v>11</v>
      </c>
      <c r="C19" s="11">
        <v>0</v>
      </c>
    </row>
    <row r="20" spans="1:3" ht="75.75" customHeight="1" x14ac:dyDescent="0.25">
      <c r="A20" s="6" t="s">
        <v>19</v>
      </c>
    </row>
    <row r="21" spans="1:3" ht="33" x14ac:dyDescent="0.25">
      <c r="B21" s="8" t="s">
        <v>20</v>
      </c>
      <c r="C21" s="23">
        <f>ROUND(C22/C23,2)</f>
        <v>1.02</v>
      </c>
    </row>
    <row r="22" spans="1:3" ht="24.75" customHeight="1" x14ac:dyDescent="0.25">
      <c r="B22" s="8" t="s">
        <v>2</v>
      </c>
      <c r="C22" s="30">
        <f>C5</f>
        <v>1</v>
      </c>
    </row>
    <row r="23" spans="1:3" ht="33" x14ac:dyDescent="0.25">
      <c r="B23" s="8" t="s">
        <v>21</v>
      </c>
      <c r="C23" s="27">
        <f>C9</f>
        <v>0.97670000000000001</v>
      </c>
    </row>
    <row r="24" spans="1:3" ht="40.5" customHeight="1" x14ac:dyDescent="0.25">
      <c r="A24" s="6" t="s">
        <v>22</v>
      </c>
      <c r="B24" s="10" t="s">
        <v>23</v>
      </c>
      <c r="C24" s="11"/>
    </row>
    <row r="25" spans="1:3" ht="48" customHeight="1" x14ac:dyDescent="0.25">
      <c r="C25" s="11"/>
    </row>
    <row r="26" spans="1:3" ht="38.25" customHeight="1" x14ac:dyDescent="0.25">
      <c r="B26" s="12" t="s">
        <v>43</v>
      </c>
      <c r="C26" s="11"/>
    </row>
    <row r="27" spans="1:3" ht="48.75" customHeight="1" x14ac:dyDescent="0.25">
      <c r="B27" s="1" t="s">
        <v>24</v>
      </c>
      <c r="C27" s="11">
        <f>C29/C28</f>
        <v>1.1608215297450426</v>
      </c>
    </row>
    <row r="28" spans="1:3" ht="36" x14ac:dyDescent="0.25">
      <c r="B28" s="1" t="s">
        <v>25</v>
      </c>
      <c r="C28" s="11">
        <v>35300</v>
      </c>
    </row>
    <row r="29" spans="1:3" ht="36" x14ac:dyDescent="0.25">
      <c r="B29" s="1" t="s">
        <v>26</v>
      </c>
      <c r="C29" s="11">
        <v>40977</v>
      </c>
    </row>
    <row r="30" spans="1:3" ht="49.15" customHeight="1" x14ac:dyDescent="0.25">
      <c r="B30" s="1"/>
      <c r="C30" s="11"/>
    </row>
    <row r="31" spans="1:3" x14ac:dyDescent="0.25">
      <c r="B31" s="14" t="s">
        <v>35</v>
      </c>
      <c r="C31" s="11"/>
    </row>
    <row r="32" spans="1:3" ht="36" x14ac:dyDescent="0.25">
      <c r="B32" s="1" t="s">
        <v>24</v>
      </c>
      <c r="C32" s="11">
        <f>C34/C33</f>
        <v>1.3581770833333333</v>
      </c>
    </row>
    <row r="33" spans="2:4" ht="36" x14ac:dyDescent="0.25">
      <c r="B33" s="1" t="s">
        <v>25</v>
      </c>
      <c r="C33" s="11">
        <v>19200</v>
      </c>
    </row>
    <row r="34" spans="2:4" ht="36" x14ac:dyDescent="0.25">
      <c r="B34" s="1" t="s">
        <v>26</v>
      </c>
      <c r="C34" s="11">
        <v>26077</v>
      </c>
    </row>
    <row r="35" spans="2:4" ht="49.15" customHeight="1" x14ac:dyDescent="0.25">
      <c r="B35" s="1"/>
      <c r="C35" s="11"/>
    </row>
    <row r="36" spans="2:4" ht="31.5" x14ac:dyDescent="0.25">
      <c r="B36" s="14" t="s">
        <v>36</v>
      </c>
      <c r="C36" s="11"/>
    </row>
    <row r="37" spans="2:4" ht="36" x14ac:dyDescent="0.25">
      <c r="B37" s="1" t="s">
        <v>24</v>
      </c>
      <c r="C37" s="11">
        <f>C39/C38</f>
        <v>1</v>
      </c>
    </row>
    <row r="38" spans="2:4" ht="36" x14ac:dyDescent="0.25">
      <c r="B38" s="1" t="s">
        <v>25</v>
      </c>
      <c r="C38" s="11">
        <v>17</v>
      </c>
    </row>
    <row r="39" spans="2:4" ht="47.45" customHeight="1" x14ac:dyDescent="0.25">
      <c r="B39" s="1" t="s">
        <v>26</v>
      </c>
      <c r="C39" s="11">
        <v>17</v>
      </c>
    </row>
    <row r="40" spans="2:4" ht="47.45" customHeight="1" x14ac:dyDescent="0.25">
      <c r="B40" s="1"/>
      <c r="C40" s="11"/>
    </row>
    <row r="41" spans="2:4" ht="31.5" x14ac:dyDescent="0.25">
      <c r="B41" s="14" t="s">
        <v>40</v>
      </c>
      <c r="C41" s="11"/>
    </row>
    <row r="42" spans="2:4" ht="36" x14ac:dyDescent="0.25">
      <c r="B42" s="1" t="s">
        <v>24</v>
      </c>
      <c r="C42" s="11">
        <f>C44/C43</f>
        <v>1</v>
      </c>
    </row>
    <row r="43" spans="2:4" ht="36" x14ac:dyDescent="0.25">
      <c r="B43" s="1" t="s">
        <v>25</v>
      </c>
      <c r="C43" s="11">
        <v>58</v>
      </c>
    </row>
    <row r="44" spans="2:4" ht="47.45" customHeight="1" x14ac:dyDescent="0.25">
      <c r="B44" s="1" t="s">
        <v>26</v>
      </c>
      <c r="C44" s="11">
        <v>58</v>
      </c>
    </row>
    <row r="45" spans="2:4" ht="42.75" customHeight="1" x14ac:dyDescent="0.25">
      <c r="B45" s="1"/>
      <c r="C45" s="11"/>
    </row>
    <row r="46" spans="2:4" ht="24" customHeight="1" x14ac:dyDescent="0.25">
      <c r="B46" s="14" t="s">
        <v>37</v>
      </c>
      <c r="C46" s="11"/>
    </row>
    <row r="47" spans="2:4" ht="37.5" customHeight="1" x14ac:dyDescent="0.25">
      <c r="B47" s="1" t="s">
        <v>24</v>
      </c>
      <c r="C47" s="11">
        <f>C49/C48</f>
        <v>2.5945531297226037</v>
      </c>
      <c r="D47" s="2">
        <v>1</v>
      </c>
    </row>
    <row r="48" spans="2:4" ht="41.25" customHeight="1" x14ac:dyDescent="0.25">
      <c r="B48" s="1" t="s">
        <v>25</v>
      </c>
      <c r="C48" s="11">
        <v>65310.9</v>
      </c>
    </row>
    <row r="49" spans="1:3" ht="47.45" customHeight="1" x14ac:dyDescent="0.25">
      <c r="B49" s="1" t="s">
        <v>26</v>
      </c>
      <c r="C49" s="25">
        <v>169452.6</v>
      </c>
    </row>
    <row r="50" spans="1:3" ht="47.45" customHeight="1" x14ac:dyDescent="0.25">
      <c r="B50" s="1"/>
      <c r="C50" s="25"/>
    </row>
    <row r="51" spans="1:3" ht="47.45" customHeight="1" x14ac:dyDescent="0.25">
      <c r="B51" s="26" t="s">
        <v>42</v>
      </c>
      <c r="C51" s="25"/>
    </row>
    <row r="52" spans="1:3" ht="47.45" customHeight="1" x14ac:dyDescent="0.25">
      <c r="B52" s="1" t="s">
        <v>24</v>
      </c>
      <c r="C52" s="11">
        <f>C54/C53</f>
        <v>1</v>
      </c>
    </row>
    <row r="53" spans="1:3" ht="47.45" customHeight="1" x14ac:dyDescent="0.25">
      <c r="B53" s="1" t="s">
        <v>25</v>
      </c>
      <c r="C53" s="25">
        <v>1</v>
      </c>
    </row>
    <row r="54" spans="1:3" ht="47.45" customHeight="1" x14ac:dyDescent="0.25">
      <c r="B54" s="1" t="s">
        <v>26</v>
      </c>
      <c r="C54" s="25">
        <v>1</v>
      </c>
    </row>
    <row r="55" spans="1:3" ht="47.25" customHeight="1" x14ac:dyDescent="0.25">
      <c r="B55" s="1"/>
      <c r="C55" s="25"/>
    </row>
    <row r="56" spans="1:3" ht="16.5" hidden="1" x14ac:dyDescent="0.25">
      <c r="B56" s="22"/>
      <c r="C56" s="11"/>
    </row>
    <row r="57" spans="1:3" ht="48.75" hidden="1" customHeight="1" x14ac:dyDescent="0.25">
      <c r="B57" s="17"/>
      <c r="C57" s="11"/>
    </row>
    <row r="58" spans="1:3" ht="60.75" customHeight="1" x14ac:dyDescent="0.25">
      <c r="A58" s="18" t="s">
        <v>27</v>
      </c>
      <c r="B58" s="19"/>
      <c r="C58" s="11"/>
    </row>
    <row r="59" spans="1:3" ht="34.5" x14ac:dyDescent="0.25">
      <c r="A59" s="19"/>
      <c r="B59" s="20" t="s">
        <v>38</v>
      </c>
      <c r="C59" s="11"/>
    </row>
    <row r="60" spans="1:3" ht="16.5" x14ac:dyDescent="0.25">
      <c r="A60" s="19"/>
      <c r="B60" s="21" t="s">
        <v>28</v>
      </c>
      <c r="C60" s="11">
        <f>ROUND(C61/C62,2)</f>
        <v>1</v>
      </c>
    </row>
    <row r="61" spans="1:3" ht="36" x14ac:dyDescent="0.25">
      <c r="A61" s="19"/>
      <c r="B61" s="21" t="s">
        <v>39</v>
      </c>
      <c r="C61" s="11">
        <v>7</v>
      </c>
    </row>
    <row r="62" spans="1:3" ht="37.5" customHeight="1" x14ac:dyDescent="0.25">
      <c r="A62" s="19"/>
      <c r="B62" s="21" t="s">
        <v>29</v>
      </c>
      <c r="C62" s="11">
        <v>7</v>
      </c>
    </row>
    <row r="63" spans="1:3" ht="121.5" customHeight="1" x14ac:dyDescent="0.25">
      <c r="A63" s="6" t="s">
        <v>30</v>
      </c>
      <c r="B63" s="13" t="s">
        <v>31</v>
      </c>
      <c r="C63" s="11"/>
    </row>
    <row r="64" spans="1:3" ht="16.5" x14ac:dyDescent="0.25">
      <c r="B64" s="1" t="s">
        <v>32</v>
      </c>
      <c r="C64" s="31">
        <f>C65*C66*100</f>
        <v>102</v>
      </c>
    </row>
    <row r="65" spans="2:3" ht="16.5" x14ac:dyDescent="0.25">
      <c r="B65" s="1" t="s">
        <v>33</v>
      </c>
      <c r="C65" s="11">
        <f>C60</f>
        <v>1</v>
      </c>
    </row>
    <row r="66" spans="2:3" ht="33" x14ac:dyDescent="0.25">
      <c r="B66" s="1" t="s">
        <v>34</v>
      </c>
      <c r="C66" s="11">
        <f>C21</f>
        <v>1.02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5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ЛапшинаВЕ</dc:creator>
  <cp:lastModifiedBy>HOME</cp:lastModifiedBy>
  <cp:lastPrinted>2024-02-19T13:05:26Z</cp:lastPrinted>
  <dcterms:created xsi:type="dcterms:W3CDTF">2019-03-05T07:38:53Z</dcterms:created>
  <dcterms:modified xsi:type="dcterms:W3CDTF">2024-03-26T11:50:56Z</dcterms:modified>
</cp:coreProperties>
</file>